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s" state="visible" r:id="rId4"/>
    <sheet sheetId="2" name="Incom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<sst xmlns="http://schemas.openxmlformats.org/spreadsheetml/2006/main" count="86" uniqueCount="75">
  <si>
    <t>Costs</t>
  </si>
  <si>
    <t>Type your costs in the blue cells. Everything else updates on its own.</t>
  </si>
  <si>
    <t>Cost</t>
  </si>
  <si>
    <t>Amount</t>
  </si>
  <si>
    <t>Notes</t>
  </si>
  <si>
    <t>Venue rental</t>
  </si>
  <si>
    <t>Include deposit, cleaning and security fees</t>
  </si>
  <si>
    <t>Tables and chairs</t>
  </si>
  <si>
    <t>If not included with the venue</t>
  </si>
  <si>
    <t>Event insurance</t>
  </si>
  <si>
    <t>Short-term liability policy</t>
  </si>
  <si>
    <t>Permits</t>
  </si>
  <si>
    <t>City or county event permit, if needed</t>
  </si>
  <si>
    <t>Signs and printing</t>
  </si>
  <si>
    <t>Banner, table numbers, flyers, floor map</t>
  </si>
  <si>
    <t>Marketing</t>
  </si>
  <si>
    <t>Paid posts, print ads</t>
  </si>
  <si>
    <t>Staff or volunteers</t>
  </si>
  <si>
    <t>Door, load-in, floor (and their lunch)</t>
  </si>
  <si>
    <t>Supplies</t>
  </si>
  <si>
    <t>Tape, cords, cash box, wristbands</t>
  </si>
  <si>
    <t>Other</t>
  </si>
  <si>
    <t/>
  </si>
  <si>
    <t>Subtotal</t>
  </si>
  <si>
    <t>Contingency %</t>
  </si>
  <si>
    <t>For the things you'll forget</t>
  </si>
  <si>
    <t>Contingency</t>
  </si>
  <si>
    <t>Total costs</t>
  </si>
  <si>
    <t>Income</t>
  </si>
  <si>
    <t>Your prices and how many you expect to sell. Blue cells are yours to change.</t>
  </si>
  <si>
    <t>Card fees</t>
  </si>
  <si>
    <t>Value</t>
  </si>
  <si>
    <t>CardMap fee</t>
  </si>
  <si>
    <t>Current rate: cardmap.app/pricing</t>
  </si>
  <si>
    <t>Stripe processing %</t>
  </si>
  <si>
    <t>Standard US and Canada card rate</t>
  </si>
  <si>
    <t>Stripe fixed fee per payment</t>
  </si>
  <si>
    <t>Who pays the fees on tables?</t>
  </si>
  <si>
    <t>Vendors</t>
  </si>
  <si>
    <t>Vendors or Me</t>
  </si>
  <si>
    <t>Who pays the fees on tickets?</t>
  </si>
  <si>
    <t>Me</t>
  </si>
  <si>
    <t>Buyers or Me</t>
  </si>
  <si>
    <t>Tables</t>
  </si>
  <si>
    <t>Price</t>
  </si>
  <si>
    <t>In the room</t>
  </si>
  <si>
    <t>Expect to sell</t>
  </si>
  <si>
    <t>Pays you, each</t>
  </si>
  <si>
    <t>Expected</t>
  </si>
  <si>
    <t>If all sell</t>
  </si>
  <si>
    <t>Standard table</t>
  </si>
  <si>
    <t>Corner or end-cap</t>
  </si>
  <si>
    <t>Wall table</t>
  </si>
  <si>
    <t>Tables total</t>
  </si>
  <si>
    <t>Admission</t>
  </si>
  <si>
    <t>General admission</t>
  </si>
  <si>
    <t>Early entry</t>
  </si>
  <si>
    <t>Kids (free)</t>
  </si>
  <si>
    <t>Admission total</t>
  </si>
  <si>
    <t>Extras</t>
  </si>
  <si>
    <t>Sponsor tables or banners</t>
  </si>
  <si>
    <t>Food vendor fee</t>
  </si>
  <si>
    <t>Extras total</t>
  </si>
  <si>
    <t>Summary</t>
  </si>
  <si>
    <t>Worked out from the Costs and Income tabs. Nothing to type here.</t>
  </si>
  <si>
    <t>Income from tables (expected)</t>
  </si>
  <si>
    <t>Income from admission (expected)</t>
  </si>
  <si>
    <t>Income from extras</t>
  </si>
  <si>
    <t>Total income (expected)</t>
  </si>
  <si>
    <t>Profit at expected sales</t>
  </si>
  <si>
    <t>Average a table pays you</t>
  </si>
  <si>
    <t>Tables to sell to break even</t>
  </si>
  <si>
    <t>Tables in the room</t>
  </si>
  <si>
    <t>Profit if every table sells</t>
  </si>
  <si>
    <t>Fees are estimates at Stripe's standard card rate. Premium and international cards cost slightly more. Sales tax is not included. Made with CardMap: cardmap.app/guides/card-show-budget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</si>
</sst>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111827"/>
      <sz val="16"/>
    </font>
    <font>
      <i/>
      <color rgb="FF6B7280"/>
    </font>
    <font>
      <b/>
      <color rgb="FF111827"/>
    </font>
    <font>
      <b/>
      <color rgb="FF1D4ED8"/>
    </font>
    <font>
      <color rgb="FF6B728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4" fillId="0" borderId="0" xfId="0" applyNumberFormat="1" applyFont="1"/>
    <xf numFmtId="0" fontId="5" fillId="0" borderId="0" xfId="0" applyFont="1"/>
    <xf numFmtId="164" fontId="0" fillId="0" borderId="0" xfId="0" applyNumberFormat="1"/>
    <xf numFmtId="165" fontId="4" fillId="0" borderId="0" xfId="0" applyNumberFormat="1" applyFont="1"/>
    <xf numFmtId="0" fontId="6" fillId="0" borderId="0" xfId="0" applyFont="1"/>
    <xf numFmtId="164" fontId="6" fillId="0" borderId="0" xfId="0" applyNumberFormat="1" applyFont="1"/>
    <xf numFmtId="0" fontId="4" fillId="0" borderId="0" xfId="0" applyFont="1"/>
    <xf numFmtId="1" fontId="6" fillId="0" borderId="0" xfId="0" applyNumberFormat="1" applyFont="1"/>
    <xf numFmtId="1" fontId="0" fillId="0" borderId="0" xfId="0" applyNumberForma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6" customWidth="1"/>
    <col min="3" max="3" width="5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3" s="3" customFormat="1" x14ac:dyDescent="0.25">
      <c r="A3" s="4" t="s">
        <v>2</v>
      </c>
      <c r="B3" s="4" t="s">
        <v>3</v>
      </c>
      <c r="C3" s="4" t="s">
        <v>4</v>
      </c>
    </row>
    <row r="4" spans="1:3" x14ac:dyDescent="0.25">
      <c r="A4" t="s">
        <v>5</v>
      </c>
      <c r="B4" s="5">
        <v>1500</v>
      </c>
      <c r="C4" s="6" t="s">
        <v>6</v>
      </c>
    </row>
    <row r="5" spans="1:3" x14ac:dyDescent="0.25">
      <c r="A5" t="s">
        <v>7</v>
      </c>
      <c r="B5" s="5">
        <v>0</v>
      </c>
      <c r="C5" s="6" t="s">
        <v>8</v>
      </c>
    </row>
    <row r="6" spans="1:3" x14ac:dyDescent="0.25">
      <c r="A6" t="s">
        <v>9</v>
      </c>
      <c r="B6" s="5">
        <v>250</v>
      </c>
      <c r="C6" s="6" t="s">
        <v>10</v>
      </c>
    </row>
    <row r="7" spans="1:3" x14ac:dyDescent="0.25">
      <c r="A7" t="s">
        <v>11</v>
      </c>
      <c r="B7" s="5">
        <v>0</v>
      </c>
      <c r="C7" s="6" t="s">
        <v>12</v>
      </c>
    </row>
    <row r="8" spans="1:3" x14ac:dyDescent="0.25">
      <c r="A8" t="s">
        <v>13</v>
      </c>
      <c r="B8" s="5">
        <v>150</v>
      </c>
      <c r="C8" s="6" t="s">
        <v>14</v>
      </c>
    </row>
    <row r="9" spans="1:3" x14ac:dyDescent="0.25">
      <c r="A9" t="s">
        <v>15</v>
      </c>
      <c r="B9" s="5">
        <v>300</v>
      </c>
      <c r="C9" s="6" t="s">
        <v>16</v>
      </c>
    </row>
    <row r="10" spans="1:3" x14ac:dyDescent="0.25">
      <c r="A10" t="s">
        <v>17</v>
      </c>
      <c r="B10" s="5">
        <v>300</v>
      </c>
      <c r="C10" s="6" t="s">
        <v>18</v>
      </c>
    </row>
    <row r="11" spans="1:3" x14ac:dyDescent="0.25">
      <c r="A11" t="s">
        <v>19</v>
      </c>
      <c r="B11" s="5">
        <v>100</v>
      </c>
      <c r="C11" s="6" t="s">
        <v>20</v>
      </c>
    </row>
    <row r="12" spans="1:3" x14ac:dyDescent="0.25">
      <c r="A12" t="s">
        <v>21</v>
      </c>
      <c r="B12" s="5">
        <v>0</v>
      </c>
      <c r="C12" s="6" t="s">
        <v>22</v>
      </c>
    </row>
    <row r="13" spans="1:2" x14ac:dyDescent="0.25">
      <c r="A13" t="s">
        <v>23</v>
      </c>
      <c r="B13" s="7">
        <f>SUM(B4:B12)</f>
      </c>
    </row>
    <row r="14" spans="1:3" x14ac:dyDescent="0.25">
      <c r="A14" t="s">
        <v>24</v>
      </c>
      <c r="B14" s="8">
        <v>0.1</v>
      </c>
      <c r="C14" t="s">
        <v>25</v>
      </c>
    </row>
    <row r="15" spans="1:2" x14ac:dyDescent="0.25">
      <c r="A15" t="s">
        <v>26</v>
      </c>
      <c r="B15" s="7">
        <f>ROUND(B13*B14,2)</f>
      </c>
    </row>
    <row r="16" spans="1:2" s="9" customFormat="1" x14ac:dyDescent="0.25">
      <c r="A16" s="9" t="s">
        <v>27</v>
      </c>
      <c r="B16" s="10">
        <f>B13+B15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1" width="30" customWidth="1"/>
    <col min="2" max="3" width="14" customWidth="1"/>
    <col min="4" max="4" width="16" customWidth="1"/>
    <col min="5" max="5" width="22" customWidth="1"/>
    <col min="6" max="7" width="18" customWidth="1"/>
  </cols>
  <sheetData>
    <row r="1" spans="1:1" x14ac:dyDescent="0.25">
      <c r="A1" s="1" t="s">
        <v>28</v>
      </c>
    </row>
    <row r="2" spans="1:1" x14ac:dyDescent="0.25">
      <c r="A2" s="2" t="s">
        <v>29</v>
      </c>
    </row>
    <row r="3" spans="1:2" s="3" customFormat="1" x14ac:dyDescent="0.25">
      <c r="A3" s="4" t="s">
        <v>30</v>
      </c>
      <c r="B3" s="4" t="s">
        <v>31</v>
      </c>
    </row>
    <row r="4" spans="1:3" x14ac:dyDescent="0.25">
      <c r="A4" t="s">
        <v>32</v>
      </c>
      <c r="B4" s="8">
        <v>0.025</v>
      </c>
      <c r="C4" s="6" t="s">
        <v>33</v>
      </c>
    </row>
    <row r="5" spans="1:3" x14ac:dyDescent="0.25">
      <c r="A5" t="s">
        <v>34</v>
      </c>
      <c r="B5" s="8">
        <v>0.029</v>
      </c>
      <c r="C5" s="6" t="s">
        <v>35</v>
      </c>
    </row>
    <row r="6" spans="1:3" x14ac:dyDescent="0.25">
      <c r="A6" t="s">
        <v>36</v>
      </c>
      <c r="B6" s="5">
        <v>0.3</v>
      </c>
      <c r="C6" s="6"/>
    </row>
    <row r="7" spans="1:3" x14ac:dyDescent="0.25">
      <c r="A7" t="s">
        <v>37</v>
      </c>
      <c r="B7" s="11" t="s">
        <v>38</v>
      </c>
      <c r="C7" s="6" t="s">
        <v>39</v>
      </c>
    </row>
    <row r="8" spans="1:3" x14ac:dyDescent="0.25">
      <c r="A8" t="s">
        <v>40</v>
      </c>
      <c r="B8" s="11" t="s">
        <v>41</v>
      </c>
      <c r="C8" s="6" t="s">
        <v>42</v>
      </c>
    </row>
    <row r="10" spans="1:7" s="3" customFormat="1" x14ac:dyDescent="0.25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</row>
    <row r="11" spans="1:7" x14ac:dyDescent="0.25">
      <c r="A11" s="11" t="s">
        <v>50</v>
      </c>
      <c r="B11" s="5">
        <v>100</v>
      </c>
      <c r="C11" s="11">
        <v>30</v>
      </c>
      <c r="D11" s="11">
        <v>20</v>
      </c>
      <c r="E11" s="7">
        <f>IF(B11&lt;=0,0,IF($B$7="Vendors",B11,B11-(B11*$B$5+$B$6)-B11*$B$4))</f>
      </c>
      <c r="F11" s="7">
        <f>E11*D11</f>
      </c>
      <c r="G11" s="7">
        <f>E11*C11</f>
      </c>
    </row>
    <row r="12" spans="1:7" x14ac:dyDescent="0.25">
      <c r="A12" s="11" t="s">
        <v>51</v>
      </c>
      <c r="B12" s="5">
        <v>130</v>
      </c>
      <c r="C12" s="11">
        <v>6</v>
      </c>
      <c r="D12" s="11">
        <v>5</v>
      </c>
      <c r="E12" s="7">
        <f>IF(B12&lt;=0,0,IF($B$7="Vendors",B12,B12-(B12*$B$5+$B$6)-B12*$B$4))</f>
      </c>
      <c r="F12" s="7">
        <f>E12*D12</f>
      </c>
      <c r="G12" s="7">
        <f>E12*C12</f>
      </c>
    </row>
    <row r="13" spans="1:7" x14ac:dyDescent="0.25">
      <c r="A13" s="11" t="s">
        <v>52</v>
      </c>
      <c r="B13" s="5">
        <v>115</v>
      </c>
      <c r="C13" s="11">
        <v>8</v>
      </c>
      <c r="D13" s="11">
        <v>5</v>
      </c>
      <c r="E13" s="7">
        <f>IF(B13&lt;=0,0,IF($B$7="Vendors",B13,B13-(B13*$B$5+$B$6)-B13*$B$4))</f>
      </c>
      <c r="F13" s="7">
        <f>E13*D13</f>
      </c>
      <c r="G13" s="7">
        <f>E13*C13</f>
      </c>
    </row>
    <row r="14" spans="1:7" x14ac:dyDescent="0.25">
      <c r="A14" s="11" t="s">
        <v>22</v>
      </c>
      <c r="B14" s="5">
        <v>0</v>
      </c>
      <c r="C14" s="11">
        <v>0</v>
      </c>
      <c r="D14" s="11">
        <v>0</v>
      </c>
      <c r="E14" s="7">
        <f>IF(B14&lt;=0,0,IF($B$7="Vendors",B14,B14-(B14*$B$5+$B$6)-B14*$B$4))</f>
      </c>
      <c r="F14" s="7">
        <f>E14*D14</f>
      </c>
      <c r="G14" s="7">
        <f>E14*C14</f>
      </c>
    </row>
    <row r="15" spans="1:7" s="9" customFormat="1" x14ac:dyDescent="0.25">
      <c r="A15" s="9" t="s">
        <v>53</v>
      </c>
      <c r="B15" s="9"/>
      <c r="C15" s="9">
        <f>SUM(C11:C14)</f>
      </c>
      <c r="D15" s="9">
        <f>SUM(D11:D14)</f>
      </c>
      <c r="E15" s="9"/>
      <c r="F15" s="10">
        <f>SUM(F11:F14)</f>
      </c>
      <c r="G15" s="10">
        <f>SUM(G11:G14)</f>
      </c>
    </row>
    <row r="17" spans="1:6" s="3" customFormat="1" x14ac:dyDescent="0.25">
      <c r="A17" s="4" t="s">
        <v>54</v>
      </c>
      <c r="B17" s="4" t="s">
        <v>44</v>
      </c>
      <c r="C17" s="4" t="s">
        <v>22</v>
      </c>
      <c r="D17" s="4" t="s">
        <v>46</v>
      </c>
      <c r="E17" s="4" t="s">
        <v>47</v>
      </c>
      <c r="F17" s="4" t="s">
        <v>48</v>
      </c>
    </row>
    <row r="18" spans="1:6" x14ac:dyDescent="0.25">
      <c r="A18" s="11" t="s">
        <v>55</v>
      </c>
      <c r="B18" s="5">
        <v>5</v>
      </c>
      <c r="D18" s="11">
        <v>150</v>
      </c>
      <c r="E18" s="7">
        <f>IF(B18&lt;=0,0,IF($B$8="Buyers",B18,B18-(B18*$B$5+$B$6)-B18*$B$4))</f>
      </c>
      <c r="F18" s="7">
        <f>E18*D18</f>
      </c>
    </row>
    <row r="19" spans="1:6" x14ac:dyDescent="0.25">
      <c r="A19" s="11" t="s">
        <v>56</v>
      </c>
      <c r="B19" s="5">
        <v>20</v>
      </c>
      <c r="D19" s="11">
        <v>20</v>
      </c>
      <c r="E19" s="7">
        <f>IF(B19&lt;=0,0,IF($B$8="Buyers",B19,B19-(B19*$B$5+$B$6)-B19*$B$4))</f>
      </c>
      <c r="F19" s="7">
        <f>E19*D19</f>
      </c>
    </row>
    <row r="20" spans="1:6" x14ac:dyDescent="0.25">
      <c r="A20" s="11" t="s">
        <v>57</v>
      </c>
      <c r="B20" s="5">
        <v>0</v>
      </c>
      <c r="D20" s="11">
        <v>30</v>
      </c>
      <c r="E20" s="7">
        <f>IF(B20&lt;=0,0,IF($B$8="Buyers",B20,B20-(B20*$B$5+$B$6)-B20*$B$4))</f>
      </c>
      <c r="F20" s="7">
        <f>E20*D20</f>
      </c>
    </row>
    <row r="21" spans="1:6" s="9" customFormat="1" x14ac:dyDescent="0.25">
      <c r="A21" s="9" t="s">
        <v>58</v>
      </c>
      <c r="B21" s="9"/>
      <c r="C21" s="9"/>
      <c r="D21" s="9">
        <f>SUM(D18:D20)</f>
      </c>
      <c r="E21" s="9"/>
      <c r="F21" s="10">
        <f>SUM(F18:F20)</f>
      </c>
    </row>
    <row r="23" spans="1:2" s="3" customFormat="1" x14ac:dyDescent="0.25">
      <c r="A23" s="4" t="s">
        <v>59</v>
      </c>
      <c r="B23" s="4" t="s">
        <v>3</v>
      </c>
    </row>
    <row r="24" spans="1:2" x14ac:dyDescent="0.25">
      <c r="A24" s="11" t="s">
        <v>60</v>
      </c>
      <c r="B24" s="5">
        <v>0</v>
      </c>
    </row>
    <row r="25" spans="1:2" x14ac:dyDescent="0.25">
      <c r="A25" s="11" t="s">
        <v>61</v>
      </c>
      <c r="B25" s="5">
        <v>0</v>
      </c>
    </row>
    <row r="26" spans="1:2" x14ac:dyDescent="0.25">
      <c r="A26" s="11" t="s">
        <v>21</v>
      </c>
      <c r="B26" s="5">
        <v>0</v>
      </c>
    </row>
    <row r="27" spans="1:2" s="9" customFormat="1" x14ac:dyDescent="0.25">
      <c r="A27" s="9" t="s">
        <v>62</v>
      </c>
      <c r="B27" s="10">
        <f>SUM(B24:B26)</f>
      </c>
    </row>
  </sheetData>
  <dataValidations count="2">
    <dataValidation type="list" sqref="B7">
      <formula1>"Vendors,Me"</formula1>
    </dataValidation>
    <dataValidation type="list" sqref="B8">
      <formula1>"Buyers,Me"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40" customWidth="1"/>
    <col min="2" max="2" width="18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3" spans="1:2" s="3" customFormat="1" x14ac:dyDescent="0.25">
      <c r="A3" s="4" t="s">
        <v>22</v>
      </c>
      <c r="B3" s="4" t="s">
        <v>22</v>
      </c>
    </row>
    <row r="4" spans="1:2" x14ac:dyDescent="0.25">
      <c r="A4" t="s">
        <v>27</v>
      </c>
      <c r="B4" s="7">
        <f>Costs!B16</f>
      </c>
    </row>
    <row r="5" spans="1:2" x14ac:dyDescent="0.25">
      <c r="A5" t="s">
        <v>65</v>
      </c>
      <c r="B5" s="7">
        <f>Income!F15</f>
      </c>
    </row>
    <row r="6" spans="1:2" x14ac:dyDescent="0.25">
      <c r="A6" t="s">
        <v>66</v>
      </c>
      <c r="B6" s="7">
        <f>Income!F21</f>
      </c>
    </row>
    <row r="7" spans="1:2" x14ac:dyDescent="0.25">
      <c r="A7" t="s">
        <v>67</v>
      </c>
      <c r="B7" s="7">
        <f>Income!B27</f>
      </c>
    </row>
    <row r="8" spans="1:2" s="9" customFormat="1" x14ac:dyDescent="0.25">
      <c r="A8" s="9" t="s">
        <v>68</v>
      </c>
      <c r="B8" s="10">
        <f>Income!F15+Income!F21+Income!B27</f>
      </c>
    </row>
    <row r="9" spans="1:2" s="9" customFormat="1" x14ac:dyDescent="0.25">
      <c r="A9" s="9" t="s">
        <v>69</v>
      </c>
      <c r="B9" s="10">
        <f>B8-Costs!B16</f>
      </c>
    </row>
    <row r="11" spans="1:2" x14ac:dyDescent="0.25">
      <c r="A11" t="s">
        <v>70</v>
      </c>
      <c r="B11" s="7">
        <f>IF(Income!D15&gt;0,Income!F15/Income!D15,0)</f>
      </c>
    </row>
    <row r="12" spans="1:2" s="9" customFormat="1" x14ac:dyDescent="0.25">
      <c r="A12" s="9" t="s">
        <v>71</v>
      </c>
      <c r="B12" s="12">
        <f>IF(B11&lt;=0,"Add table prices",IF(Costs!B16-Income!F21-Income!B27&lt;=0,0,ROUNDUP((Costs!B16-Income!F21-Income!B27)/B11,0)))</f>
      </c>
    </row>
    <row r="13" spans="1:2" x14ac:dyDescent="0.25">
      <c r="A13" t="s">
        <v>72</v>
      </c>
      <c r="B13" s="13">
        <f>Income!C15</f>
      </c>
    </row>
    <row r="14" spans="1:2" s="9" customFormat="1" x14ac:dyDescent="0.25">
      <c r="A14" s="9" t="s">
        <v>73</v>
      </c>
      <c r="B14" s="10">
        <f>Income!G15+Income!F21+Income!B27-Costs!B16</f>
      </c>
    </row>
    <row r="16" ht="48" customHeight="1" spans="1:2" x14ac:dyDescent="0.25">
      <c r="A16" s="14" t="s">
        <v>74</v>
      </c>
      <c r="B16" s="14"/>
    </row>
  </sheetData>
  <mergeCells count="1">
    <mergeCell ref="A16:B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Costs</vt:lpstr>
      <vt:lpstr>Income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CardMap</dc:creator>
  <dc:title>Card show budget</dc:title>
  <dc:subject/>
  <dc:description/>
  <cp:keywords/>
  <cp:category/>
  <cp:lastModifiedBy>Unknown</cp:lastModifiedBy>
  <dcterms:created xsi:type="dcterms:W3CDTF">2026-11-01T12:44:03Z</dcterms:created>
  <dcterms:modified xsi:type="dcterms:W3CDTF">2026-11-01T12:44:03Z</dcterms:modified>
</cp:coreProperties>
</file>